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PETS CEGAIP\PET 2025\4. 84 XIV\"/>
    </mc:Choice>
  </mc:AlternateContent>
  <xr:revisionPtr revIDLastSave="0" documentId="13_ncr:1_{E458B570-1CB9-4B01-97A6-2CBB50906DC3}"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17" i="1" l="1"/>
  <c r="AB16" i="1"/>
  <c r="Q16" i="1"/>
  <c r="AB14" i="1"/>
  <c r="AB11" i="1"/>
  <c r="AF13" i="1"/>
  <c r="AA13" i="1"/>
  <c r="X13" i="1"/>
  <c r="Q13" i="1"/>
  <c r="AB9" i="1"/>
  <c r="Q9" i="1"/>
  <c r="Q10" i="1"/>
  <c r="Q11" i="1"/>
  <c r="Q12" i="1"/>
  <c r="Q14" i="1"/>
  <c r="Q15" i="1"/>
  <c r="Q17" i="1"/>
  <c r="Q18" i="1"/>
  <c r="AB8" i="1"/>
  <c r="Q8" i="1" s="1"/>
  <c r="X18" i="1" l="1"/>
  <c r="X17" i="1"/>
  <c r="X16" i="1"/>
  <c r="X15" i="1"/>
  <c r="X14" i="1"/>
  <c r="X12" i="1"/>
  <c r="X11" i="1"/>
  <c r="D7" i="6" l="1"/>
  <c r="D8" i="6"/>
  <c r="D9" i="6"/>
  <c r="D10" i="6"/>
  <c r="D11" i="6"/>
  <c r="D12" i="6"/>
  <c r="D13" i="6"/>
  <c r="D14" i="6"/>
  <c r="D6" i="6"/>
  <c r="X10" i="1"/>
  <c r="AA9" i="1"/>
  <c r="AA10" i="1" s="1"/>
  <c r="AA11" i="1" s="1"/>
  <c r="AA12" i="1" s="1"/>
  <c r="AA14" i="1" s="1"/>
  <c r="AA15" i="1" s="1"/>
  <c r="AA16" i="1" s="1"/>
  <c r="AA17" i="1" s="1"/>
  <c r="AA18" i="1" s="1"/>
  <c r="AF9" i="1"/>
  <c r="AF10" i="1" s="1"/>
  <c r="AF11" i="1" s="1"/>
  <c r="AF12" i="1" s="1"/>
  <c r="AF14" i="1" s="1"/>
  <c r="AF15" i="1" s="1"/>
  <c r="AF16" i="1" s="1"/>
  <c r="AF17" i="1" s="1"/>
  <c r="AF18" i="1" s="1"/>
  <c r="A5" i="7"/>
  <c r="A6" i="7"/>
  <c r="A7" i="7" s="1"/>
  <c r="A8" i="7" s="1"/>
  <c r="A9" i="7" s="1"/>
  <c r="A10" i="7" s="1"/>
  <c r="A11" i="7" s="1"/>
  <c r="A12" i="7" s="1"/>
  <c r="A13" i="7" s="1"/>
  <c r="A14" i="7" s="1"/>
  <c r="A6" i="6"/>
  <c r="A7" i="6"/>
  <c r="A8" i="6" s="1"/>
  <c r="A9" i="6" s="1"/>
  <c r="A10" i="6" s="1"/>
  <c r="A11" i="6" s="1"/>
  <c r="A12" i="6" s="1"/>
  <c r="A13" i="6" s="1"/>
  <c r="A14" i="6" s="1"/>
  <c r="X9" i="1"/>
  <c r="A5" i="6"/>
  <c r="D5" i="6"/>
  <c r="D4" i="6" l="1"/>
</calcChain>
</file>

<file path=xl/sharedStrings.xml><?xml version="1.0" encoding="utf-8"?>
<sst xmlns="http://schemas.openxmlformats.org/spreadsheetml/2006/main" count="401" uniqueCount="211">
  <si>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</si>
  <si>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</si>
  <si>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</si>
  <si>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</si>
  <si>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</si>
  <si>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</si>
  <si>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</si>
  <si>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</si>
  <si>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</si>
  <si>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</si>
  <si>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</si>
  <si>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</si>
  <si>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</si>
  <si>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</si>
  <si>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</si>
  <si>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</si>
  <si>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</si>
  <si>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</si>
  <si>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</si>
  <si>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</si>
  <si>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</si>
  <si>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</si>
  <si>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</si>
  <si>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</si>
  <si>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</si>
  <si>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</si>
  <si>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</si>
  <si>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</si>
  <si>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</si>
  <si>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</si>
  <si>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</si>
  <si>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</si>
  <si>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</si>
  <si>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</si>
  <si>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</si>
  <si>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</si>
  <si>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</si>
  <si>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</si>
  <si>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</si>
  <si>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</si>
  <si>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</si>
  <si>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</si>
  <si>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</si>
  <si>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</si>
  <si>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</si>
  <si>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</si>
  <si>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</si>
  <si>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</si>
  <si>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</si>
  <si>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</si>
  <si>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</si>
  <si>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</si>
  <si>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</si>
  <si>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</si>
  <si>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</si>
  <si>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</si>
  <si>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</si>
  <si>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</si>
  <si>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</si>
  <si>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</si>
  <si>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</si>
  <si>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</si>
  <si>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</si>
  <si>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</si>
  <si>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</si>
  <si>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</si>
  <si>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</si>
  <si>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</si>
  <si>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</si>
  <si>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</si>
  <si>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</si>
  <si>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</si>
  <si>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</si>
  <si>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</si>
  <si>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</si>
  <si>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</si>
  <si>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</si>
  <si>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</si>
  <si>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</si>
  <si>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</si>
  <si>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</si>
  <si>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</si>
  <si>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</si>
  <si>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</si>
  <si>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</si>
  <si>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</si>
  <si>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</si>
  <si>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</si>
  <si>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</si>
  <si>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</si>
  <si>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</si>
  <si>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</si>
  <si>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</si>
  <si>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</si>
  <si>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</si>
  <si>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</si>
  <si>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</si>
  <si>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</si>
  <si>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</si>
  <si>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</si>
  <si>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</si>
  <si>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</si>
  <si>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</si>
  <si>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</si>
  <si>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</si>
  <si>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</si>
  <si>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</si>
  <si>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</si>
  <si>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</si>
  <si>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</si>
  <si>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</si>
  <si>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</si>
  <si>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</si>
  <si>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</si>
  <si>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</si>
  <si>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</si>
  <si>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</si>
  <si>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</si>
  <si>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http://www.cegaipslp.org.mx/HV2024Dos.nsf/15E8B02F4442BBD406258BCD00724715/$file/GACETA%2051_2023%20BASES%20NORMATIVAS%20PARA%20LA%20ADMINISTRACION,%20RACIONALIZACI%C3%93N,%20EJERCICIO%20Y%20CONTROL%20DEL%20GASTO.pdf</t>
  </si>
  <si>
    <t>Hipervínculo a las facturas o comprobantes 
Tabla_549576</t>
  </si>
  <si>
    <t>La información se actualiza, toda vez que, el archivo de la Tesorería ha completado el proceso de registro de la documentación generada, en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debido al cierre fiscal del ejercicio 2024 la información pendiente se publica en el mes de febrero 2025. Los hipervínculos se validan en la correcta descarga, apertura y visualización. El importe total erogado representa la cantidad ejercida por parte del funcionario, en la tabla 549575 se proporciona la cantidad total considerando titular del gasto y acompañantes</t>
  </si>
  <si>
    <t>San Luis Potosí</t>
  </si>
  <si>
    <t>CDMX</t>
  </si>
  <si>
    <t>ZAVALA</t>
  </si>
  <si>
    <t>DIRECTOR 'A'</t>
  </si>
  <si>
    <t>DIRECTOR 'B'</t>
  </si>
  <si>
    <t>DIRECCION DE LA UNIDAD DE GESTION DEL CENTRO HISTORICO</t>
  </si>
  <si>
    <t>JOSE DE JESUS</t>
  </si>
  <si>
    <t>BECERRA</t>
  </si>
  <si>
    <t>RODRIGUEZ</t>
  </si>
  <si>
    <t>DIRECCION DE TURISMO</t>
  </si>
  <si>
    <t>JEFE DE SECCION ADMVO.'A'</t>
  </si>
  <si>
    <t>GERARDO</t>
  </si>
  <si>
    <t>BALDERAS</t>
  </si>
  <si>
    <t>OVIEDO</t>
  </si>
  <si>
    <t>ASESOR DIRECTIVO 'A'</t>
  </si>
  <si>
    <t>OFICINA DE PRESIDENCIA MUNICIPAL</t>
  </si>
  <si>
    <t>Jalisco</t>
  </si>
  <si>
    <t>Guadalajara</t>
  </si>
  <si>
    <t>ASESOR 'A'</t>
  </si>
  <si>
    <t>DIRECCION DE GESTION ECOLOGICA Y MANEJO DE RESIDUOS</t>
  </si>
  <si>
    <t>JOSE ARMANDO</t>
  </si>
  <si>
    <t>ALCALA</t>
  </si>
  <si>
    <t>PAZ</t>
  </si>
  <si>
    <t>Asistencia "Seminario de Sustentabilidad para gobiernos locales 2025" y Town Hall Cop Tampico</t>
  </si>
  <si>
    <t>Tamapulipas</t>
  </si>
  <si>
    <t>Tampico</t>
  </si>
  <si>
    <t>http://www.cegaipslp.org.mx/HV2025.nsf/nombre_de_la_vista/20DC7F36105E4DC106258D3A00645BA8/$File/M-05+JAAPAZ+FACTURAS+VP.pdf</t>
  </si>
  <si>
    <t>JAIME</t>
  </si>
  <si>
    <t>MENDIETA</t>
  </si>
  <si>
    <t>RIVERA</t>
  </si>
  <si>
    <t>Asistencia al TOWN HALL COP Monterrey 2025</t>
  </si>
  <si>
    <t>Nuevo León</t>
  </si>
  <si>
    <t>Monterrey</t>
  </si>
  <si>
    <t>http://www.cegaipslp.org.mx/HV2025.nsf/nombre_de_la_vista/BE1E00500014620B06258D3A0065D57F/$File/M-05+JAAPAZ+INFORME.pdf</t>
  </si>
  <si>
    <t>http://www.cegaipslp.org.mx/HV2025.nsf/nombre_de_la_vista/D469C8541D45956206258D3A0065FCD5/$File/M-06+JMR+INFORME.pdf</t>
  </si>
  <si>
    <t>DIRECTORA 'B'</t>
  </si>
  <si>
    <t>DIRECCION DE MOVILIDAD Y ESPACIO PUBLICO</t>
  </si>
  <si>
    <t>GUADALUPE GISELLE</t>
  </si>
  <si>
    <t>OJEDA</t>
  </si>
  <si>
    <t>Asistencia a la Conferencia Internacional "Hacia Proximidades Urbanas Sostenibles"</t>
  </si>
  <si>
    <t>Francia</t>
  </si>
  <si>
    <t>Paris</t>
  </si>
  <si>
    <t>http://www.cegaipslp.org.mx/HV2025.nsf/nombre_de_la_vista/B3E5902C48348BAC06258D3A0066CA9F/$File/M-11+GGZO+INFORME.pdf</t>
  </si>
  <si>
    <t>http://www.cegaipslp.org.mx/HV2025.nsf/nombre_de_la_vista/82D52FA83D8A16E506258D3A0066EC4D/$File/M-06+JMR+FACTURAS.pdf</t>
  </si>
  <si>
    <t>http://www.cegaipslp.org.mx/HV2025.nsf/nombre_de_la_vista/F94B9FFC4C14284006258D3A0066F976/$File/M-11+GGZO+INFORME.pdf</t>
  </si>
  <si>
    <t>Asistencia al Foro de Experiencias Existosas</t>
  </si>
  <si>
    <t>Puebla</t>
  </si>
  <si>
    <t>http://www.cegaipslp.org.mx/HV2025.nsf/nombre_de_la_vista/28DC110345F5655D06258D3A006BC58B/$File/M-13+GBO+INFORME.pdf</t>
  </si>
  <si>
    <t>http://www.cegaipslp.org.mx/HV2025.nsf/nombre_de_la_vista/33C568CE7791D62806258D3A006D8A12/$File/M-13+GBO+FACTURAS+VP.pdf</t>
  </si>
  <si>
    <t>Asistencia al evento "HABITAT LATAM GUADALAJARA 2025: Encuentros Universidad, Empresas, Gobierno y Sociedad"</t>
  </si>
  <si>
    <t>http://www.cegaipslp.org.mx/HV2025.nsf/nombre_de_la_vista/814E95D90C2D5D7C06258D3A0070F0E4/$File/M-16+GGZO+INFORME.pdf</t>
  </si>
  <si>
    <t>http://www.cegaipslp.org.mx/HV2025.nsf/nombre_de_la_vista/4A6C8B23A7C8877A06258D3A00710210/$File/M-16+GGZO+FACTURAS.pdf</t>
  </si>
  <si>
    <t>Compra de boleto de transporte aereo. La información se actualiza, toda vez que, el archivo de la Tesorería ha completado el proceso de registro de la documentación generada, en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debido al cierre fiscal del ejercicio 2024 la información pendiente se publica en el mes de febrero 2025. Los hipervínculos se validan en la correcta descarga, apertura y visualización. El importe total erogado representa la cantidad ejercida por parte del funcionario, en la tabla 549575 se proporciona la cantidad total considerando titular del gasto y acompañantes</t>
  </si>
  <si>
    <t>Gastos varios en el cumplimiento de la encomienda. La información se actualiza, toda vez que, el archivo de la Tesorería ha completado el proceso de registro de la documentación generada, en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debido al cierre fiscal del ejercicio 2024 la información pendiente se publica en el mes de febrero 2025. Los hipervínculos se validan en la correcta descarga, apertura y visualización. El importe total erogado representa la cantidad ejercida por parte del funcionario, en la tabla 549575 se proporciona la cantidad total considerando titular del gasto y acompañantes</t>
  </si>
  <si>
    <t>http://www.cegaipslp.org.mx/HV2025.nsf/nombre_de_la_vista/5393BF4CF0983F5C06258D3A0071A023/$File/M-30+GGZO+INFORME.pdf</t>
  </si>
  <si>
    <t>http://www.cegaipslp.org.mx/HV2025.nsf/nombre_de_la_vista/3E6ACA363AEB390E06258D3A0071BDA7/$File/M-30+GGZO+FACTURA.pdf</t>
  </si>
  <si>
    <t>COORDINADORA ESPECIALIZADA 'D'</t>
  </si>
  <si>
    <t>COORDINADOR ESPECIALIZADO 'D'</t>
  </si>
  <si>
    <t>COORDINACION PSICOLOGIA Y PREVENCION</t>
  </si>
  <si>
    <t>MARISOL</t>
  </si>
  <si>
    <t>MARTINEZ</t>
  </si>
  <si>
    <t>TOVAR</t>
  </si>
  <si>
    <t>Programa "Almas en Libertad, con el DIF de la Capital"</t>
  </si>
  <si>
    <t>http://www.cegaipslp.org.mx/HV2025.nsf/nombre_de_la_vista/54011C424968CEAF06258D3A0073B119/$File/M-43+MMT+facturas+VP.pdf</t>
  </si>
  <si>
    <t>http://www.cegaipslp.org.mx/HV2025.nsf/nombre_de_la_vista/8527BB4BDA02096406258D3A0073C9C8/$File/M-43+MMT+informe.pdf</t>
  </si>
  <si>
    <t>Asistencia a la Asamblea Ordinaria de la Asociación Nacional de Ciudades  Mexicanas del Patrimonio Mundial</t>
  </si>
  <si>
    <t>http://www.cegaipslp.org.mx/HV2025.nsf/nombre_de_la_vista/6A8D15FE689D742506258D3A007F4AB6/$File/M-82+JJBR+INFORME.pdf</t>
  </si>
  <si>
    <t>http://www.cegaipslp.org.mx/HV2025.nsf/nombre_de_la_vista/57B0F9C65E05DD5806258D3A007F752C/$File/M-82+JJBR+FACTURAS.pdf</t>
  </si>
  <si>
    <t>DIRECTORA 'A'</t>
  </si>
  <si>
    <t>CLAUDIA LORENA</t>
  </si>
  <si>
    <t>PERALTA</t>
  </si>
  <si>
    <t>ANTIGA</t>
  </si>
  <si>
    <t>Asistencia a la 3ra Cumbre Muncial de Turismo Accesible, Distinations for all</t>
  </si>
  <si>
    <t>Italia</t>
  </si>
  <si>
    <t>Turín</t>
  </si>
  <si>
    <t>http://www.cegaipslp.org.mx/HV2025.nsf/nombre_de_la_vista/AD4653B67A19C02406258D3A00801649/$File/M-90+CLPA+FACTURAS.pdf</t>
  </si>
  <si>
    <t>http://www.cegaipslp.org.mx/HV2025.nsf/nombre_de_la_vista/F0C1D4FD9F45A39106258D3A00804D8E/$File/M-90+CLPA+INFORME.pdf</t>
  </si>
  <si>
    <t>http://www.cegaipslp.org.mx/HV2025.nsf/nombre_de_la_vista/AB48B7B0CA9503C606258D3A0080B5D0/$File/M-95+GBO+INFORME.pdf</t>
  </si>
  <si>
    <t>http://www.cegaipslp.org.mx/HV2025.nsf/nombre_de_la_vista/8A453B32F8FCD6A806258D3A0080C209/$File/M-96+AMA+INFORME.pdf</t>
  </si>
  <si>
    <t>http://www.cegaipslp.org.mx/HV2025.nsf/nombre_de_la_vista/6C21BA74701C4CEA06258D3A0080F2AC/$File/M-95+GBO+FACTURA+VP.pdf</t>
  </si>
  <si>
    <t>http://www.cegaipslp.org.mx/HV2025.nsf/nombre_de_la_vista/70E68C8A7321C73406258D3A0081089B/$File/M-96+AMA+FACTURAS.pdf</t>
  </si>
  <si>
    <t>ARTURO</t>
  </si>
  <si>
    <t>ALVAREZ</t>
  </si>
  <si>
    <t>MUÑIZ</t>
  </si>
  <si>
    <t>Asistir al 5to. Congreso Nacional Antomex Inclusivo 2025</t>
  </si>
  <si>
    <t>Tlatelolco, Cuauhtémoc</t>
  </si>
  <si>
    <t>Asistencia a la ceremonia de corte de listón de la réplica de la Caja del Agua</t>
  </si>
  <si>
    <t xml:space="preserve">Estados Unidos de America </t>
  </si>
  <si>
    <t>Oklahoma</t>
  </si>
  <si>
    <t>Tulsa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</si>
</sst>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
      <sz val="20"/>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3" fontId="5" fillId="0" borderId="0" applyFont="0" applyFill="0" applyBorder="0" applyAlignment="0" applyProtection="0"/>
    <xf numFmtId="0" fontId="6" fillId="0" borderId="0" applyNumberFormat="0" applyFill="0" applyBorder="0" applyAlignment="0" applyProtection="0"/>
    <xf numFmtId="0" fontId="5" fillId="3" borderId="0"/>
    <xf numFmtId="0" fontId="6" fillId="3" borderId="0" applyNumberForma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2" fillId="3" borderId="0"/>
    <xf numFmtId="0" fontId="5" fillId="3" borderId="0"/>
    <xf numFmtId="0" fontId="5" fillId="3" borderId="0"/>
    <xf numFmtId="43" fontId="5" fillId="3" borderId="0" applyFont="0" applyFill="0" applyBorder="0" applyAlignment="0" applyProtection="0"/>
    <xf numFmtId="0" fontId="1" fillId="3" borderId="0"/>
    <xf numFmtId="0" fontId="1" fillId="3" borderId="0"/>
  </cellStyleXfs>
  <cellXfs count="27">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4" fillId="4" borderId="1" xfId="0" applyNumberFormat="1" applyFont="1" applyFill="1" applyBorder="1" applyAlignment="1">
      <alignment horizontal="center" wrapText="1"/>
    </xf>
    <xf numFmtId="14" fontId="0" fillId="0" borderId="0" xfId="0" applyNumberFormat="1"/>
    <xf numFmtId="0" fontId="6" fillId="0" borderId="0" xfId="2" applyFill="1"/>
    <xf numFmtId="0" fontId="6" fillId="0" borderId="0" xfId="2"/>
    <xf numFmtId="43" fontId="0" fillId="0" borderId="0" xfId="1" applyFont="1" applyFill="1" applyAlignment="1"/>
    <xf numFmtId="0" fontId="6" fillId="0" borderId="0" xfId="2" applyFill="1" applyAlignment="1">
      <alignment wrapText="1"/>
    </xf>
    <xf numFmtId="0" fontId="0" fillId="0" borderId="0" xfId="3" applyFont="1" applyFill="1" applyAlignment="1">
      <alignment wrapText="1"/>
    </xf>
    <xf numFmtId="16" fontId="0" fillId="0" borderId="0" xfId="0" applyNumberFormat="1"/>
    <xf numFmtId="0" fontId="6" fillId="0" borderId="0" xfId="2" applyFill="1" applyAlignment="1"/>
    <xf numFmtId="0" fontId="6" fillId="3" borderId="0" xfId="2" applyFill="1" applyAlignment="1"/>
    <xf numFmtId="0" fontId="6" fillId="0" borderId="0" xfId="2" applyAlignment="1"/>
    <xf numFmtId="16" fontId="6" fillId="0" borderId="0" xfId="2" applyNumberFormat="1" applyAlignment="1">
      <alignment wrapText="1"/>
    </xf>
    <xf numFmtId="0" fontId="8" fillId="0" borderId="0" xfId="0" applyFont="1" applyAlignment="1">
      <alignment wrapText="1"/>
    </xf>
    <xf numFmtId="2" fontId="0" fillId="0" borderId="0" xfId="1" applyNumberFormat="1" applyFont="1" applyFill="1" applyAlignment="1"/>
    <xf numFmtId="0" fontId="0" fillId="3" borderId="0" xfId="3" applyFont="1"/>
    <xf numFmtId="43" fontId="0" fillId="0" borderId="0" xfId="1" applyFont="1" applyAlignment="1"/>
    <xf numFmtId="0" fontId="5" fillId="3" borderId="0" xfId="6"/>
    <xf numFmtId="16" fontId="0" fillId="0" borderId="0" xfId="0" applyNumberFormat="1" applyAlignment="1">
      <alignment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7">
    <cellStyle name="Hipervínculo" xfId="2" builtinId="8"/>
    <cellStyle name="Hipervínculo 2" xfId="4" xr:uid="{651A37BB-0FEF-4575-886F-564A9C7F9A54}"/>
    <cellStyle name="Millares" xfId="1" builtinId="3"/>
    <cellStyle name="Millares 2" xfId="14" xr:uid="{35A7D22C-28A5-4B2B-B8AF-D920C8251D73}"/>
    <cellStyle name="Normal" xfId="0" builtinId="0"/>
    <cellStyle name="Normal 2" xfId="3" xr:uid="{3703BDCB-E58E-4DD2-B61A-7D1CE262C461}"/>
    <cellStyle name="Normal 2 2" xfId="11" xr:uid="{D00D986E-534B-4539-A263-7DD0B006F513}"/>
    <cellStyle name="Normal 2 2 2" xfId="16" xr:uid="{BA654BB4-9778-4E05-8A79-F74EB60F81A1}"/>
    <cellStyle name="Normal 2 3" xfId="7" xr:uid="{8160A3E7-1E29-4D66-82F0-BAF2DE5A5BB2}"/>
    <cellStyle name="Normal 2 3 2" xfId="15" xr:uid="{797E9344-B945-41CC-BD7E-FD0CAC1EA5F5}"/>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3" Type="http://schemas.openxmlformats.org/officeDocument/2006/relationships/hyperlink" Target="http://www.cegaipslp.org.mx/HV2025.nsf/nombre_de_la_vista/F0C1D4FD9F45A39106258D3A00804D8E/$File/M-90+CLPA+INFORME.pdf" TargetMode="External"/><Relationship Id="rId3"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7"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2" Type="http://schemas.openxmlformats.org/officeDocument/2006/relationships/hyperlink" Target="http://www.cegaipslp.org.mx/HV2025.nsf/nombre_de_la_vista/6A8D15FE689D742506258D3A007F4AB6/$File/M-82+JJBR+INFORME.pdf" TargetMode="External"/><Relationship Id="rId2"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6"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1" Type="http://schemas.openxmlformats.org/officeDocument/2006/relationships/hyperlink" Target="http://www.cegaipslp.org.mx/HV2025.nsf/nombre_de_la_vista/814E95D90C2D5D7C06258D3A0070F0E4/$File/M-16+GGZO+INFORME.pdf" TargetMode="External"/><Relationship Id="rId5"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0"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4"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9"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 Id="rId1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5.nsf/nombre_de_la_vista/3E6ACA363AEB390E06258D3A0071BDA7/$File/M-30+GGZO+FACTURA.pdf" TargetMode="External"/><Relationship Id="rId1" Type="http://schemas.openxmlformats.org/officeDocument/2006/relationships/hyperlink" Target="http://www.cegaipslp.org.mx/HV2025.nsf/nombre_de_la_vista/33C568CE7791D62806258D3A006D8A12/$File/M-13+GBO+FACTURAS+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3"/>
  <sheetViews>
    <sheetView tabSelected="1" topLeftCell="A2" workbookViewId="0">
      <selection activeCell="AJ8" sqref="A8:AJ18"/>
    </sheetView>
  </sheetViews>
  <sheetFormatPr baseColWidth="10" defaultColWidth="8.7265625" defaultRowHeight="14.5" x14ac:dyDescent="0.35"/>
  <cols>
    <col min="1" max="1" width="8" bestFit="1" customWidth="1"/>
    <col min="2" max="4" width="20.6328125" customWidth="1"/>
    <col min="5" max="5" width="8" customWidth="1"/>
    <col min="6" max="6" width="17" customWidth="1"/>
    <col min="7" max="7" width="13.36328125" customWidth="1"/>
    <col min="8" max="8" width="31.1796875" customWidth="1"/>
    <col min="9" max="9" width="26.1796875" bestFit="1" customWidth="1"/>
    <col min="10" max="10" width="10.90625" customWidth="1"/>
    <col min="11" max="11" width="11.08984375" customWidth="1"/>
    <col min="12" max="12" width="8.36328125" customWidth="1"/>
    <col min="13" max="13" width="8.90625" customWidth="1"/>
    <col min="14" max="14" width="37.90625" customWidth="1"/>
    <col min="15" max="15" width="13.54296875" customWidth="1"/>
    <col min="16" max="16" width="12.81640625" customWidth="1"/>
    <col min="17" max="17" width="12.90625" style="5" customWidth="1"/>
    <col min="18" max="18" width="7.81640625" customWidth="1"/>
    <col min="19" max="19" width="15.6328125" customWidth="1"/>
    <col min="20" max="20" width="14.81640625" customWidth="1"/>
    <col min="21" max="21" width="12.7265625" customWidth="1"/>
    <col min="22" max="22" width="18.6328125" bestFit="1" customWidth="1"/>
    <col min="23" max="23" width="17.26953125" style="3" bestFit="1" customWidth="1"/>
    <col min="24" max="24" width="47" customWidth="1"/>
    <col min="25" max="26" width="12.26953125" customWidth="1"/>
    <col min="27" max="27" width="12.1796875" customWidth="1"/>
    <col min="28" max="29" width="12" customWidth="1"/>
    <col min="30" max="30" width="11.7265625" customWidth="1"/>
    <col min="31" max="31" width="44.26953125" customWidth="1"/>
    <col min="32" max="32" width="12.6328125" customWidth="1"/>
    <col min="33" max="33" width="44.81640625" customWidth="1"/>
    <col min="34" max="34" width="21.36328125" customWidth="1"/>
    <col min="35" max="35" width="15.6328125" customWidth="1"/>
    <col min="36" max="36" width="150.08984375" customWidth="1"/>
    <col min="38" max="38" width="8.54296875" customWidth="1"/>
  </cols>
  <sheetData>
    <row r="1" spans="1:36" hidden="1" x14ac:dyDescent="0.35">
      <c r="A1" t="s">
        <v>0</v>
      </c>
    </row>
    <row r="2" spans="1:36" x14ac:dyDescent="0.35">
      <c r="A2" s="24" t="s">
        <v>1</v>
      </c>
      <c r="B2" s="25"/>
      <c r="C2" s="25"/>
      <c r="D2" s="24" t="s">
        <v>2</v>
      </c>
      <c r="E2" s="25"/>
      <c r="F2" s="25"/>
      <c r="G2" s="24" t="s">
        <v>3</v>
      </c>
      <c r="H2" s="25"/>
      <c r="I2" s="25"/>
    </row>
    <row r="3" spans="1:36" x14ac:dyDescent="0.35">
      <c r="A3" s="26" t="s">
        <v>4</v>
      </c>
      <c r="B3" s="25"/>
      <c r="C3" s="25"/>
      <c r="D3" s="26" t="s">
        <v>5</v>
      </c>
      <c r="E3" s="25"/>
      <c r="F3" s="25"/>
      <c r="G3" s="26" t="s">
        <v>6</v>
      </c>
      <c r="H3" s="25"/>
      <c r="I3" s="25"/>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35">
      <c r="A6" s="24" t="s">
        <v>53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row>
    <row r="7" spans="1:36" s="3" customFormat="1" ht="41" customHeight="1"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119</v>
      </c>
      <c r="AG7" s="2" t="s">
        <v>85</v>
      </c>
      <c r="AH7" s="2" t="s">
        <v>86</v>
      </c>
      <c r="AI7" s="2" t="s">
        <v>87</v>
      </c>
      <c r="AJ7" s="2" t="s">
        <v>88</v>
      </c>
    </row>
    <row r="8" spans="1:36" ht="43.5" x14ac:dyDescent="0.35">
      <c r="A8">
        <v>2025</v>
      </c>
      <c r="B8" s="7">
        <v>45931</v>
      </c>
      <c r="C8" s="7">
        <v>45961</v>
      </c>
      <c r="D8" t="s">
        <v>90</v>
      </c>
      <c r="E8">
        <v>4065</v>
      </c>
      <c r="F8" t="s">
        <v>139</v>
      </c>
      <c r="G8" t="s">
        <v>139</v>
      </c>
      <c r="H8" t="s">
        <v>140</v>
      </c>
      <c r="I8" t="s">
        <v>141</v>
      </c>
      <c r="J8" t="s">
        <v>142</v>
      </c>
      <c r="K8" t="s">
        <v>143</v>
      </c>
      <c r="L8" t="s">
        <v>100</v>
      </c>
      <c r="M8" t="s">
        <v>102</v>
      </c>
      <c r="N8" s="3" t="s">
        <v>144</v>
      </c>
      <c r="O8" t="s">
        <v>104</v>
      </c>
      <c r="P8">
        <v>3</v>
      </c>
      <c r="Q8" s="19">
        <f>+P8*AB8</f>
        <v>10990.8825</v>
      </c>
      <c r="R8" t="s">
        <v>116</v>
      </c>
      <c r="S8" t="s">
        <v>121</v>
      </c>
      <c r="T8" t="s">
        <v>121</v>
      </c>
      <c r="U8" t="s">
        <v>116</v>
      </c>
      <c r="V8" t="s">
        <v>145</v>
      </c>
      <c r="W8" t="s">
        <v>146</v>
      </c>
      <c r="X8" s="3" t="s">
        <v>144</v>
      </c>
      <c r="Y8" s="7">
        <v>45846</v>
      </c>
      <c r="Z8" s="7">
        <v>45848</v>
      </c>
      <c r="AA8">
        <v>1</v>
      </c>
      <c r="AB8" s="10">
        <f>14654.51/4</f>
        <v>3663.6275000000001</v>
      </c>
      <c r="AC8" s="10">
        <v>5891.49</v>
      </c>
      <c r="AD8" s="7">
        <v>45936</v>
      </c>
      <c r="AE8" s="16" t="s">
        <v>154</v>
      </c>
      <c r="AF8">
        <v>1</v>
      </c>
      <c r="AG8" s="14" t="s">
        <v>118</v>
      </c>
      <c r="AH8" s="7" t="s">
        <v>117</v>
      </c>
      <c r="AI8" s="7">
        <v>45971</v>
      </c>
      <c r="AJ8" s="20" t="s">
        <v>120</v>
      </c>
    </row>
    <row r="9" spans="1:36" ht="29" x14ac:dyDescent="0.35">
      <c r="A9">
        <v>2025</v>
      </c>
      <c r="B9" s="7">
        <v>45931</v>
      </c>
      <c r="C9" s="7">
        <v>45961</v>
      </c>
      <c r="D9" t="s">
        <v>89</v>
      </c>
      <c r="E9">
        <v>4138</v>
      </c>
      <c r="F9" t="s">
        <v>124</v>
      </c>
      <c r="G9" t="s">
        <v>124</v>
      </c>
      <c r="H9" t="s">
        <v>140</v>
      </c>
      <c r="I9" t="s">
        <v>148</v>
      </c>
      <c r="J9" t="s">
        <v>149</v>
      </c>
      <c r="K9" t="s">
        <v>150</v>
      </c>
      <c r="L9" t="s">
        <v>100</v>
      </c>
      <c r="M9" t="s">
        <v>102</v>
      </c>
      <c r="N9" s="3" t="s">
        <v>151</v>
      </c>
      <c r="O9" t="s">
        <v>104</v>
      </c>
      <c r="P9">
        <v>0</v>
      </c>
      <c r="Q9" s="19">
        <f t="shared" ref="Q9:Q18" si="0">+P9*AB9</f>
        <v>0</v>
      </c>
      <c r="R9" t="s">
        <v>116</v>
      </c>
      <c r="S9" t="s">
        <v>121</v>
      </c>
      <c r="T9" t="s">
        <v>121</v>
      </c>
      <c r="U9" t="s">
        <v>116</v>
      </c>
      <c r="V9" t="s">
        <v>152</v>
      </c>
      <c r="W9" t="s">
        <v>153</v>
      </c>
      <c r="X9" s="3" t="str">
        <f t="shared" ref="X9:X18" si="1">+N9</f>
        <v>Asistencia al TOWN HALL COP Monterrey 2025</v>
      </c>
      <c r="Y9" s="7">
        <v>45918</v>
      </c>
      <c r="Z9" s="7">
        <v>45920</v>
      </c>
      <c r="AA9">
        <f>+AA8+1</f>
        <v>2</v>
      </c>
      <c r="AB9" s="10">
        <f>4165+1292+590</f>
        <v>6047</v>
      </c>
      <c r="AC9" s="10">
        <v>5953</v>
      </c>
      <c r="AD9" s="7">
        <v>45936</v>
      </c>
      <c r="AE9" s="14" t="s">
        <v>155</v>
      </c>
      <c r="AF9">
        <f>+AF8+1</f>
        <v>2</v>
      </c>
      <c r="AG9" s="14" t="s">
        <v>118</v>
      </c>
      <c r="AH9" s="7" t="s">
        <v>117</v>
      </c>
      <c r="AI9" s="7">
        <v>45971</v>
      </c>
      <c r="AJ9" s="20" t="s">
        <v>120</v>
      </c>
    </row>
    <row r="10" spans="1:36" ht="29" x14ac:dyDescent="0.35">
      <c r="A10">
        <v>2025</v>
      </c>
      <c r="B10" s="7">
        <v>45931</v>
      </c>
      <c r="C10" s="7">
        <v>45961</v>
      </c>
      <c r="D10" t="s">
        <v>89</v>
      </c>
      <c r="E10">
        <v>4137</v>
      </c>
      <c r="F10" t="s">
        <v>156</v>
      </c>
      <c r="G10" t="s">
        <v>125</v>
      </c>
      <c r="H10" t="s">
        <v>157</v>
      </c>
      <c r="I10" t="s">
        <v>158</v>
      </c>
      <c r="J10" t="s">
        <v>123</v>
      </c>
      <c r="K10" t="s">
        <v>159</v>
      </c>
      <c r="L10" t="s">
        <v>101</v>
      </c>
      <c r="M10" t="s">
        <v>102</v>
      </c>
      <c r="N10" s="3" t="s">
        <v>160</v>
      </c>
      <c r="O10" t="s">
        <v>105</v>
      </c>
      <c r="P10">
        <v>0</v>
      </c>
      <c r="Q10" s="19">
        <f t="shared" si="0"/>
        <v>0</v>
      </c>
      <c r="R10" t="s">
        <v>116</v>
      </c>
      <c r="S10" t="s">
        <v>121</v>
      </c>
      <c r="T10" t="s">
        <v>121</v>
      </c>
      <c r="U10" t="s">
        <v>161</v>
      </c>
      <c r="V10" t="s">
        <v>161</v>
      </c>
      <c r="W10" t="s">
        <v>162</v>
      </c>
      <c r="X10" s="3" t="str">
        <f t="shared" si="1"/>
        <v>Asistencia a la Conferencia Internacional "Hacia Proximidades Urbanas Sostenibles"</v>
      </c>
      <c r="Y10" s="7">
        <v>45902</v>
      </c>
      <c r="Z10" s="7">
        <v>45907</v>
      </c>
      <c r="AA10">
        <f t="shared" ref="AA10:AA18" si="2">+AA9+1</f>
        <v>3</v>
      </c>
      <c r="AB10" s="10">
        <v>25274</v>
      </c>
      <c r="AC10" s="19">
        <v>0</v>
      </c>
      <c r="AD10" s="7">
        <v>45932</v>
      </c>
      <c r="AE10" s="14" t="s">
        <v>163</v>
      </c>
      <c r="AF10">
        <f t="shared" ref="AF10:AF18" si="3">+AF9+1</f>
        <v>3</v>
      </c>
      <c r="AG10" s="14" t="s">
        <v>118</v>
      </c>
      <c r="AH10" s="7" t="s">
        <v>117</v>
      </c>
      <c r="AI10" s="7">
        <v>45971</v>
      </c>
      <c r="AJ10" s="20" t="s">
        <v>174</v>
      </c>
    </row>
    <row r="11" spans="1:36" x14ac:dyDescent="0.35">
      <c r="A11">
        <v>2025</v>
      </c>
      <c r="B11" s="7">
        <v>45931</v>
      </c>
      <c r="C11" s="7">
        <v>45961</v>
      </c>
      <c r="D11" t="s">
        <v>91</v>
      </c>
      <c r="E11">
        <v>4113</v>
      </c>
      <c r="F11" t="s">
        <v>131</v>
      </c>
      <c r="G11" t="s">
        <v>131</v>
      </c>
      <c r="H11" t="s">
        <v>130</v>
      </c>
      <c r="I11" t="s">
        <v>132</v>
      </c>
      <c r="J11" t="s">
        <v>133</v>
      </c>
      <c r="K11" t="s">
        <v>134</v>
      </c>
      <c r="L11" t="s">
        <v>100</v>
      </c>
      <c r="M11" t="s">
        <v>102</v>
      </c>
      <c r="N11" s="3" t="s">
        <v>166</v>
      </c>
      <c r="O11" t="s">
        <v>104</v>
      </c>
      <c r="P11">
        <v>3</v>
      </c>
      <c r="Q11" s="19">
        <f t="shared" si="0"/>
        <v>12703.327499999999</v>
      </c>
      <c r="R11" t="s">
        <v>116</v>
      </c>
      <c r="S11" t="s">
        <v>121</v>
      </c>
      <c r="T11" t="s">
        <v>121</v>
      </c>
      <c r="U11" t="s">
        <v>116</v>
      </c>
      <c r="V11" t="s">
        <v>167</v>
      </c>
      <c r="W11" t="s">
        <v>167</v>
      </c>
      <c r="X11" s="3" t="str">
        <f t="shared" si="1"/>
        <v>Asistencia al Foro de Experiencias Existosas</v>
      </c>
      <c r="Y11" s="7">
        <v>45917</v>
      </c>
      <c r="Z11" s="7">
        <v>45919</v>
      </c>
      <c r="AA11">
        <f t="shared" si="2"/>
        <v>4</v>
      </c>
      <c r="AB11" s="10">
        <f>16937.77/4</f>
        <v>4234.4425000000001</v>
      </c>
      <c r="AC11" s="10">
        <v>22992.97</v>
      </c>
      <c r="AD11" s="7">
        <v>45937</v>
      </c>
      <c r="AE11" s="16" t="s">
        <v>168</v>
      </c>
      <c r="AF11">
        <f t="shared" si="3"/>
        <v>4</v>
      </c>
      <c r="AG11" s="14" t="s">
        <v>118</v>
      </c>
      <c r="AH11" s="7" t="s">
        <v>117</v>
      </c>
      <c r="AI11" s="7">
        <v>45971</v>
      </c>
      <c r="AJ11" s="20" t="s">
        <v>120</v>
      </c>
    </row>
    <row r="12" spans="1:36" ht="43.5" x14ac:dyDescent="0.35">
      <c r="A12">
        <v>2025</v>
      </c>
      <c r="B12" s="7">
        <v>45931</v>
      </c>
      <c r="C12" s="7">
        <v>45961</v>
      </c>
      <c r="D12" t="s">
        <v>89</v>
      </c>
      <c r="E12">
        <v>4137</v>
      </c>
      <c r="F12" t="s">
        <v>156</v>
      </c>
      <c r="G12" t="s">
        <v>125</v>
      </c>
      <c r="H12" t="s">
        <v>157</v>
      </c>
      <c r="I12" t="s">
        <v>158</v>
      </c>
      <c r="J12" t="s">
        <v>123</v>
      </c>
      <c r="K12" t="s">
        <v>159</v>
      </c>
      <c r="L12" t="s">
        <v>101</v>
      </c>
      <c r="M12" t="s">
        <v>102</v>
      </c>
      <c r="N12" s="3" t="s">
        <v>170</v>
      </c>
      <c r="O12" t="s">
        <v>104</v>
      </c>
      <c r="P12">
        <v>0</v>
      </c>
      <c r="Q12" s="19">
        <f t="shared" si="0"/>
        <v>0</v>
      </c>
      <c r="R12" t="s">
        <v>116</v>
      </c>
      <c r="S12" t="s">
        <v>121</v>
      </c>
      <c r="T12" t="s">
        <v>121</v>
      </c>
      <c r="U12" t="s">
        <v>116</v>
      </c>
      <c r="V12" t="s">
        <v>137</v>
      </c>
      <c r="W12" t="s">
        <v>138</v>
      </c>
      <c r="X12" s="3" t="str">
        <f t="shared" si="1"/>
        <v>Asistencia al evento "HABITAT LATAM GUADALAJARA 2025: Encuentros Universidad, Empresas, Gobierno y Sociedad"</v>
      </c>
      <c r="Y12" s="7">
        <v>45894</v>
      </c>
      <c r="Z12" s="7">
        <v>45896</v>
      </c>
      <c r="AA12">
        <f t="shared" si="2"/>
        <v>5</v>
      </c>
      <c r="AB12" s="10">
        <v>7679</v>
      </c>
      <c r="AC12" s="21">
        <v>2321</v>
      </c>
      <c r="AD12" s="7">
        <v>45943</v>
      </c>
      <c r="AE12" s="16" t="s">
        <v>171</v>
      </c>
      <c r="AF12">
        <f t="shared" si="3"/>
        <v>5</v>
      </c>
      <c r="AG12" s="14" t="s">
        <v>118</v>
      </c>
      <c r="AH12" s="7" t="s">
        <v>117</v>
      </c>
      <c r="AI12" s="7">
        <v>45971</v>
      </c>
      <c r="AJ12" s="20" t="s">
        <v>120</v>
      </c>
    </row>
    <row r="13" spans="1:36" ht="29" x14ac:dyDescent="0.35">
      <c r="A13">
        <v>2025</v>
      </c>
      <c r="B13" s="7">
        <v>45931</v>
      </c>
      <c r="C13" s="7">
        <v>45961</v>
      </c>
      <c r="D13" t="s">
        <v>89</v>
      </c>
      <c r="E13">
        <v>4137</v>
      </c>
      <c r="F13" t="s">
        <v>156</v>
      </c>
      <c r="G13" t="s">
        <v>125</v>
      </c>
      <c r="H13" t="s">
        <v>157</v>
      </c>
      <c r="I13" t="s">
        <v>158</v>
      </c>
      <c r="J13" t="s">
        <v>123</v>
      </c>
      <c r="K13" t="s">
        <v>159</v>
      </c>
      <c r="L13" t="s">
        <v>101</v>
      </c>
      <c r="M13" t="s">
        <v>102</v>
      </c>
      <c r="N13" s="3" t="s">
        <v>160</v>
      </c>
      <c r="O13" t="s">
        <v>105</v>
      </c>
      <c r="P13">
        <v>0</v>
      </c>
      <c r="Q13" s="19">
        <f t="shared" ref="Q13" si="4">+P13*AB13</f>
        <v>0</v>
      </c>
      <c r="R13" t="s">
        <v>116</v>
      </c>
      <c r="S13" t="s">
        <v>121</v>
      </c>
      <c r="T13" t="s">
        <v>121</v>
      </c>
      <c r="U13" t="s">
        <v>161</v>
      </c>
      <c r="V13" t="s">
        <v>161</v>
      </c>
      <c r="W13" t="s">
        <v>162</v>
      </c>
      <c r="X13" s="3" t="str">
        <f t="shared" ref="X13" si="5">+N13</f>
        <v>Asistencia a la Conferencia Internacional "Hacia Proximidades Urbanas Sostenibles"</v>
      </c>
      <c r="Y13" s="7">
        <v>45902</v>
      </c>
      <c r="Z13" s="7">
        <v>45907</v>
      </c>
      <c r="AA13">
        <f t="shared" si="2"/>
        <v>6</v>
      </c>
      <c r="AB13" s="10">
        <v>48700</v>
      </c>
      <c r="AC13" s="19">
        <v>0</v>
      </c>
      <c r="AD13" s="7">
        <v>45932</v>
      </c>
      <c r="AE13" s="16" t="s">
        <v>175</v>
      </c>
      <c r="AF13">
        <f t="shared" si="3"/>
        <v>6</v>
      </c>
      <c r="AG13" s="14" t="s">
        <v>118</v>
      </c>
      <c r="AH13" s="7" t="s">
        <v>117</v>
      </c>
      <c r="AI13" s="7">
        <v>45971</v>
      </c>
      <c r="AJ13" s="20" t="s">
        <v>173</v>
      </c>
    </row>
    <row r="14" spans="1:36" ht="29" x14ac:dyDescent="0.35">
      <c r="A14">
        <v>2025</v>
      </c>
      <c r="B14" s="7">
        <v>45931</v>
      </c>
      <c r="C14" s="7">
        <v>45961</v>
      </c>
      <c r="D14" t="s">
        <v>91</v>
      </c>
      <c r="E14">
        <v>4123</v>
      </c>
      <c r="F14" t="s">
        <v>177</v>
      </c>
      <c r="G14" t="s">
        <v>178</v>
      </c>
      <c r="H14" t="s">
        <v>179</v>
      </c>
      <c r="I14" t="s">
        <v>180</v>
      </c>
      <c r="J14" t="s">
        <v>181</v>
      </c>
      <c r="K14" t="s">
        <v>182</v>
      </c>
      <c r="L14" t="s">
        <v>101</v>
      </c>
      <c r="M14" t="s">
        <v>102</v>
      </c>
      <c r="N14" s="3" t="s">
        <v>183</v>
      </c>
      <c r="O14" t="s">
        <v>104</v>
      </c>
      <c r="P14">
        <v>3</v>
      </c>
      <c r="Q14" s="19">
        <f t="shared" si="0"/>
        <v>9221.5875000000015</v>
      </c>
      <c r="R14" t="s">
        <v>116</v>
      </c>
      <c r="S14" t="s">
        <v>121</v>
      </c>
      <c r="T14" t="s">
        <v>121</v>
      </c>
      <c r="U14" t="s">
        <v>116</v>
      </c>
      <c r="V14" t="s">
        <v>167</v>
      </c>
      <c r="W14" t="s">
        <v>167</v>
      </c>
      <c r="X14" s="3" t="str">
        <f t="shared" si="1"/>
        <v>Programa "Almas en Libertad, con el DIF de la Capital"</v>
      </c>
      <c r="Y14" s="7">
        <v>45917</v>
      </c>
      <c r="Z14" s="7">
        <v>45919</v>
      </c>
      <c r="AA14">
        <f t="shared" si="2"/>
        <v>7</v>
      </c>
      <c r="AB14" s="10">
        <f>12295.45/4</f>
        <v>3073.8625000000002</v>
      </c>
      <c r="AC14" s="19">
        <v>0</v>
      </c>
      <c r="AD14" s="7">
        <v>45936</v>
      </c>
      <c r="AE14" s="14" t="s">
        <v>185</v>
      </c>
      <c r="AF14">
        <f t="shared" si="3"/>
        <v>7</v>
      </c>
      <c r="AG14" s="14" t="s">
        <v>118</v>
      </c>
      <c r="AH14" s="7" t="s">
        <v>117</v>
      </c>
      <c r="AI14" s="7">
        <v>45971</v>
      </c>
      <c r="AJ14" s="20" t="s">
        <v>120</v>
      </c>
    </row>
    <row r="15" spans="1:36" ht="43.5" x14ac:dyDescent="0.35">
      <c r="A15">
        <v>2025</v>
      </c>
      <c r="B15" s="7">
        <v>45931</v>
      </c>
      <c r="C15" s="7">
        <v>45961</v>
      </c>
      <c r="D15" t="s">
        <v>89</v>
      </c>
      <c r="E15">
        <v>4137</v>
      </c>
      <c r="F15" t="s">
        <v>125</v>
      </c>
      <c r="G15" t="s">
        <v>125</v>
      </c>
      <c r="H15" t="s">
        <v>126</v>
      </c>
      <c r="I15" t="s">
        <v>127</v>
      </c>
      <c r="J15" t="s">
        <v>128</v>
      </c>
      <c r="K15" t="s">
        <v>129</v>
      </c>
      <c r="L15" t="s">
        <v>100</v>
      </c>
      <c r="M15" t="s">
        <v>102</v>
      </c>
      <c r="N15" s="3" t="s">
        <v>186</v>
      </c>
      <c r="O15" t="s">
        <v>104</v>
      </c>
      <c r="P15">
        <v>0</v>
      </c>
      <c r="Q15" s="19">
        <f t="shared" si="0"/>
        <v>0</v>
      </c>
      <c r="R15" t="s">
        <v>116</v>
      </c>
      <c r="S15" t="s">
        <v>121</v>
      </c>
      <c r="T15" t="s">
        <v>121</v>
      </c>
      <c r="U15" t="s">
        <v>116</v>
      </c>
      <c r="V15" t="s">
        <v>167</v>
      </c>
      <c r="W15" t="s">
        <v>167</v>
      </c>
      <c r="X15" s="3" t="str">
        <f t="shared" si="1"/>
        <v>Asistencia a la Asamblea Ordinaria de la Asociación Nacional de Ciudades  Mexicanas del Patrimonio Mundial</v>
      </c>
      <c r="Y15" s="7">
        <v>45904</v>
      </c>
      <c r="Z15" s="7">
        <v>45905</v>
      </c>
      <c r="AA15">
        <f t="shared" si="2"/>
        <v>8</v>
      </c>
      <c r="AB15" s="10">
        <v>12062.53</v>
      </c>
      <c r="AC15" s="21">
        <v>4487.47</v>
      </c>
      <c r="AD15" s="7">
        <v>45950</v>
      </c>
      <c r="AE15" s="14" t="s">
        <v>187</v>
      </c>
      <c r="AF15">
        <f t="shared" si="3"/>
        <v>8</v>
      </c>
      <c r="AG15" s="14" t="s">
        <v>118</v>
      </c>
      <c r="AH15" s="7" t="s">
        <v>117</v>
      </c>
      <c r="AI15" s="7">
        <v>45971</v>
      </c>
      <c r="AJ15" s="20" t="s">
        <v>120</v>
      </c>
    </row>
    <row r="16" spans="1:36" ht="29" x14ac:dyDescent="0.35">
      <c r="A16">
        <v>2025</v>
      </c>
      <c r="B16" s="7">
        <v>45931</v>
      </c>
      <c r="C16" s="7">
        <v>45961</v>
      </c>
      <c r="D16" t="s">
        <v>89</v>
      </c>
      <c r="E16" s="22">
        <v>4138</v>
      </c>
      <c r="F16" t="s">
        <v>189</v>
      </c>
      <c r="G16" t="s">
        <v>124</v>
      </c>
      <c r="H16" t="s">
        <v>130</v>
      </c>
      <c r="I16" t="s">
        <v>190</v>
      </c>
      <c r="J16" t="s">
        <v>191</v>
      </c>
      <c r="K16" t="s">
        <v>192</v>
      </c>
      <c r="L16" t="s">
        <v>101</v>
      </c>
      <c r="M16" t="s">
        <v>102</v>
      </c>
      <c r="N16" s="3" t="s">
        <v>193</v>
      </c>
      <c r="O16" t="s">
        <v>105</v>
      </c>
      <c r="P16">
        <v>0</v>
      </c>
      <c r="Q16" s="19">
        <f t="shared" si="0"/>
        <v>0</v>
      </c>
      <c r="R16" t="s">
        <v>116</v>
      </c>
      <c r="S16" t="s">
        <v>121</v>
      </c>
      <c r="T16" t="s">
        <v>121</v>
      </c>
      <c r="U16" t="s">
        <v>194</v>
      </c>
      <c r="V16" t="s">
        <v>194</v>
      </c>
      <c r="W16" t="s">
        <v>195</v>
      </c>
      <c r="X16" s="3" t="str">
        <f t="shared" si="1"/>
        <v>Asistencia a la 3ra Cumbre Muncial de Turismo Accesible, Distinations for all</v>
      </c>
      <c r="Y16" s="7">
        <v>45933</v>
      </c>
      <c r="Z16" s="7">
        <v>45940</v>
      </c>
      <c r="AA16">
        <f t="shared" si="2"/>
        <v>9</v>
      </c>
      <c r="AB16" s="10">
        <f>26585.5+577</f>
        <v>27162.5</v>
      </c>
      <c r="AC16" s="19">
        <v>0</v>
      </c>
      <c r="AD16" s="7">
        <v>45952</v>
      </c>
      <c r="AE16" s="14" t="s">
        <v>197</v>
      </c>
      <c r="AF16">
        <f t="shared" si="3"/>
        <v>9</v>
      </c>
      <c r="AG16" s="14" t="s">
        <v>118</v>
      </c>
      <c r="AH16" s="7" t="s">
        <v>117</v>
      </c>
      <c r="AI16" s="7">
        <v>45971</v>
      </c>
      <c r="AJ16" s="20" t="s">
        <v>120</v>
      </c>
    </row>
    <row r="17" spans="1:36" ht="29" x14ac:dyDescent="0.35">
      <c r="A17">
        <v>2025</v>
      </c>
      <c r="B17" s="7">
        <v>45931</v>
      </c>
      <c r="C17" s="7">
        <v>45961</v>
      </c>
      <c r="D17" t="s">
        <v>91</v>
      </c>
      <c r="E17">
        <v>4113</v>
      </c>
      <c r="F17" t="s">
        <v>131</v>
      </c>
      <c r="G17" t="s">
        <v>131</v>
      </c>
      <c r="H17" t="s">
        <v>130</v>
      </c>
      <c r="I17" t="s">
        <v>132</v>
      </c>
      <c r="J17" t="s">
        <v>133</v>
      </c>
      <c r="K17" t="s">
        <v>134</v>
      </c>
      <c r="L17" t="s">
        <v>100</v>
      </c>
      <c r="M17" t="s">
        <v>102</v>
      </c>
      <c r="N17" s="3" t="s">
        <v>205</v>
      </c>
      <c r="O17" t="s">
        <v>104</v>
      </c>
      <c r="P17">
        <v>1</v>
      </c>
      <c r="Q17" s="19">
        <f t="shared" si="0"/>
        <v>2148.9299999999998</v>
      </c>
      <c r="R17" t="s">
        <v>116</v>
      </c>
      <c r="S17" t="s">
        <v>121</v>
      </c>
      <c r="T17" t="s">
        <v>121</v>
      </c>
      <c r="U17" t="s">
        <v>116</v>
      </c>
      <c r="V17" t="s">
        <v>122</v>
      </c>
      <c r="W17" t="s">
        <v>206</v>
      </c>
      <c r="X17" s="3" t="str">
        <f t="shared" si="1"/>
        <v>Asistir al 5to. Congreso Nacional Antomex Inclusivo 2025</v>
      </c>
      <c r="Y17" s="7">
        <v>45924</v>
      </c>
      <c r="Z17" s="7">
        <v>45926</v>
      </c>
      <c r="AA17">
        <f t="shared" si="2"/>
        <v>10</v>
      </c>
      <c r="AB17" s="10">
        <f>4297.86/2</f>
        <v>2148.9299999999998</v>
      </c>
      <c r="AC17" s="21">
        <v>17702.14</v>
      </c>
      <c r="AD17" s="7">
        <v>45958</v>
      </c>
      <c r="AE17" s="15" t="s">
        <v>198</v>
      </c>
      <c r="AF17">
        <f t="shared" si="3"/>
        <v>10</v>
      </c>
      <c r="AG17" s="14" t="s">
        <v>118</v>
      </c>
      <c r="AH17" s="7" t="s">
        <v>117</v>
      </c>
      <c r="AI17" s="7">
        <v>45971</v>
      </c>
      <c r="AJ17" s="20" t="s">
        <v>120</v>
      </c>
    </row>
    <row r="18" spans="1:36" ht="29" x14ac:dyDescent="0.35">
      <c r="A18">
        <v>2025</v>
      </c>
      <c r="B18" s="7">
        <v>45931</v>
      </c>
      <c r="C18" s="7">
        <v>45961</v>
      </c>
      <c r="D18" t="s">
        <v>90</v>
      </c>
      <c r="E18">
        <v>4130</v>
      </c>
      <c r="F18" t="s">
        <v>135</v>
      </c>
      <c r="G18" t="s">
        <v>135</v>
      </c>
      <c r="H18" t="s">
        <v>136</v>
      </c>
      <c r="I18" t="s">
        <v>202</v>
      </c>
      <c r="J18" t="s">
        <v>203</v>
      </c>
      <c r="K18" t="s">
        <v>204</v>
      </c>
      <c r="L18" t="s">
        <v>100</v>
      </c>
      <c r="M18" t="s">
        <v>102</v>
      </c>
      <c r="N18" s="3" t="s">
        <v>207</v>
      </c>
      <c r="O18" t="s">
        <v>105</v>
      </c>
      <c r="P18">
        <v>0</v>
      </c>
      <c r="Q18" s="19">
        <f t="shared" si="0"/>
        <v>0</v>
      </c>
      <c r="R18" t="s">
        <v>116</v>
      </c>
      <c r="S18" t="s">
        <v>121</v>
      </c>
      <c r="T18" t="s">
        <v>121</v>
      </c>
      <c r="U18" t="s">
        <v>208</v>
      </c>
      <c r="V18" t="s">
        <v>209</v>
      </c>
      <c r="W18" t="s">
        <v>210</v>
      </c>
      <c r="X18" s="3" t="str">
        <f t="shared" si="1"/>
        <v>Asistencia a la ceremonia de corte de listón de la réplica de la Caja del Agua</v>
      </c>
      <c r="Y18" s="7">
        <v>45948</v>
      </c>
      <c r="Z18" s="7">
        <v>45950</v>
      </c>
      <c r="AA18">
        <f t="shared" si="2"/>
        <v>11</v>
      </c>
      <c r="AB18" s="10">
        <v>9931.9599999999991</v>
      </c>
      <c r="AC18" s="21">
        <v>3973.04</v>
      </c>
      <c r="AD18" s="7">
        <v>45959</v>
      </c>
      <c r="AE18" s="15" t="s">
        <v>199</v>
      </c>
      <c r="AF18">
        <f t="shared" si="3"/>
        <v>11</v>
      </c>
      <c r="AG18" s="14" t="s">
        <v>118</v>
      </c>
      <c r="AH18" s="7" t="s">
        <v>117</v>
      </c>
      <c r="AI18" s="7">
        <v>45971</v>
      </c>
      <c r="AJ18" s="20" t="s">
        <v>120</v>
      </c>
    </row>
    <row r="19" spans="1:36" x14ac:dyDescent="0.35">
      <c r="B19" s="7"/>
      <c r="C19" s="7"/>
      <c r="N19" s="3"/>
      <c r="Q19" s="19"/>
      <c r="W19"/>
      <c r="X19" s="3"/>
      <c r="Y19" s="7"/>
      <c r="Z19" s="7"/>
      <c r="AB19" s="10"/>
      <c r="AC19" s="21"/>
      <c r="AD19" s="7"/>
      <c r="AE19" s="16"/>
      <c r="AG19" s="14"/>
      <c r="AH19" s="7"/>
      <c r="AI19" s="7"/>
      <c r="AJ19" s="20"/>
    </row>
    <row r="20" spans="1:36" x14ac:dyDescent="0.35">
      <c r="B20" s="7"/>
      <c r="C20" s="7"/>
      <c r="N20" s="3"/>
      <c r="Q20" s="19"/>
      <c r="V20" s="3"/>
      <c r="X20" s="3"/>
      <c r="Y20" s="23"/>
      <c r="Z20" s="3"/>
      <c r="AB20" s="10"/>
      <c r="AC20" s="4"/>
      <c r="AD20" s="7"/>
      <c r="AE20" s="16"/>
      <c r="AG20" s="14"/>
      <c r="AH20" s="7"/>
      <c r="AI20" s="7"/>
      <c r="AJ20" s="12"/>
    </row>
    <row r="21" spans="1:36" x14ac:dyDescent="0.35">
      <c r="B21" s="7"/>
      <c r="C21" s="7"/>
      <c r="N21" s="3"/>
      <c r="X21" s="3"/>
      <c r="Y21" s="13"/>
      <c r="Z21" s="13"/>
      <c r="AC21" s="4"/>
      <c r="AD21" s="7"/>
      <c r="AE21" s="17"/>
      <c r="AG21" s="11"/>
      <c r="AH21" s="7"/>
      <c r="AI21" s="7"/>
      <c r="AJ21" s="12"/>
    </row>
    <row r="22" spans="1:36" ht="26" x14ac:dyDescent="0.6">
      <c r="B22" s="7"/>
      <c r="C22" s="7"/>
      <c r="X22" s="18"/>
      <c r="AD22" s="7"/>
    </row>
    <row r="23" spans="1:36" x14ac:dyDescent="0.35">
      <c r="B23" s="7"/>
      <c r="C23" s="7"/>
      <c r="X23" s="3"/>
    </row>
  </sheetData>
  <mergeCells count="7">
    <mergeCell ref="A6:AJ6"/>
    <mergeCell ref="A2:C2"/>
    <mergeCell ref="D2:F2"/>
    <mergeCell ref="G2:I2"/>
    <mergeCell ref="A3:C3"/>
    <mergeCell ref="D3:F3"/>
    <mergeCell ref="G3:I3"/>
  </mergeCells>
  <phoneticPr fontId="7" type="noConversion"/>
  <dataValidations count="5">
    <dataValidation type="list" allowBlank="1" showErrorMessage="1" sqref="D8:D172" xr:uid="{00000000-0002-0000-0000-000000000000}">
      <formula1>Hidden_13</formula1>
    </dataValidation>
    <dataValidation type="list" allowBlank="1" showErrorMessage="1" sqref="L8:L172" xr:uid="{00000000-0002-0000-0000-000001000000}">
      <formula1>Hidden_211</formula1>
    </dataValidation>
    <dataValidation type="list" allowBlank="1" showErrorMessage="1" sqref="M8:M172" xr:uid="{00000000-0002-0000-0000-000002000000}">
      <formula1>Hidden_312</formula1>
    </dataValidation>
    <dataValidation type="list" allowBlank="1" showErrorMessage="1" sqref="O8:O172" xr:uid="{00000000-0002-0000-0000-000003000000}">
      <formula1>Hidden_414</formula1>
    </dataValidation>
    <dataValidation type="list" allowBlank="1" showErrorMessage="1" sqref="L16" xr:uid="{5DD0871C-4493-4E0D-909B-5C1C4575E074}">
      <formula1>Hidden_28</formula1>
    </dataValidation>
  </dataValidations>
  <hyperlinks>
    <hyperlink ref="AG8" r:id="rId1" xr:uid="{127032C2-2330-475B-B05C-0F247B4C281D}"/>
    <hyperlink ref="AG9" r:id="rId2" xr:uid="{C5964D39-D1B6-4860-A311-03266BF8CBBF}"/>
    <hyperlink ref="AG10" r:id="rId3" xr:uid="{E1F1E894-86C5-47B6-A23A-F0A24BFAEA23}"/>
    <hyperlink ref="AG11:AG12" r:id="rId4" display="http://www.cegaipslp.org.mx/HV2024Dos.nsf/15E8B02F4442BBD406258BCD00724715/$file/GACETA%2051_2023%20BASES%20NORMATIVAS%20PARA%20LA%20ADMINISTRACION,%20RACIONALIZACI%C3%93N,%20EJERCICIO%20Y%20CONTROL%20DEL%20GASTO.pdf" xr:uid="{DA0F6B0E-6B4E-4A7C-84C4-ABF280A3D7DD}"/>
    <hyperlink ref="AG14" r:id="rId5" xr:uid="{02ADDF1C-8941-44BE-93E3-34827FF127F4}"/>
    <hyperlink ref="AG15" r:id="rId6" xr:uid="{572E164E-FADD-4D37-BC20-76CE40C4799D}"/>
    <hyperlink ref="AG16" r:id="rId7" xr:uid="{51CCC811-B3A7-4B3D-9708-AD6459330195}"/>
    <hyperlink ref="AG17" r:id="rId8" xr:uid="{EE3B506A-4747-49D4-9CD8-DAFA8DE9D3AD}"/>
    <hyperlink ref="AG18" r:id="rId9" xr:uid="{55801210-9D3A-4597-A6B0-E1A0B302B441}"/>
    <hyperlink ref="AG13" r:id="rId10" xr:uid="{0574D2D2-2B8E-45CC-979F-06897ADD3AF5}"/>
    <hyperlink ref="AE12" r:id="rId11" xr:uid="{F9A5C8E0-8619-48EA-8F39-EFC5FE222ABA}"/>
    <hyperlink ref="AE15" r:id="rId12" xr:uid="{37C3717A-455D-40D5-B7D7-205F4B9D36DC}"/>
    <hyperlink ref="AE16" r:id="rId13" xr:uid="{42337D36-16CC-4E7B-A23D-882F1E9F5B84}"/>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89</v>
      </c>
    </row>
    <row r="2" spans="1:1" x14ac:dyDescent="0.35">
      <c r="A2" t="s">
        <v>90</v>
      </c>
    </row>
    <row r="3" spans="1:1" x14ac:dyDescent="0.35">
      <c r="A3" t="s">
        <v>91</v>
      </c>
    </row>
    <row r="4" spans="1:1" x14ac:dyDescent="0.35">
      <c r="A4" t="s">
        <v>92</v>
      </c>
    </row>
    <row r="5" spans="1:1" x14ac:dyDescent="0.35">
      <c r="A5" t="s">
        <v>93</v>
      </c>
    </row>
    <row r="6" spans="1:1" x14ac:dyDescent="0.35">
      <c r="A6" t="s">
        <v>94</v>
      </c>
    </row>
    <row r="7" spans="1:1" x14ac:dyDescent="0.35">
      <c r="A7" t="s">
        <v>95</v>
      </c>
    </row>
    <row r="8" spans="1:1" x14ac:dyDescent="0.35">
      <c r="A8" t="s">
        <v>96</v>
      </c>
    </row>
    <row r="9" spans="1:1" x14ac:dyDescent="0.35">
      <c r="A9" t="s">
        <v>97</v>
      </c>
    </row>
    <row r="10" spans="1:1" x14ac:dyDescent="0.35">
      <c r="A10" t="s">
        <v>98</v>
      </c>
    </row>
    <row r="11" spans="1:1" x14ac:dyDescent="0.3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100</v>
      </c>
    </row>
    <row r="2" spans="1:1" x14ac:dyDescent="0.3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102</v>
      </c>
    </row>
    <row r="2" spans="1:1" x14ac:dyDescent="0.3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104</v>
      </c>
    </row>
    <row r="2" spans="1:1" x14ac:dyDescent="0.3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9"/>
  <sheetViews>
    <sheetView topLeftCell="A3" workbookViewId="0">
      <selection activeCell="A4" sqref="A4:D14"/>
    </sheetView>
  </sheetViews>
  <sheetFormatPr baseColWidth="10" defaultColWidth="8.7265625" defaultRowHeight="14.5" x14ac:dyDescent="0.35"/>
  <cols>
    <col min="1" max="1" width="3.36328125" bestFit="1" customWidth="1"/>
    <col min="2" max="2" width="22.36328125" customWidth="1"/>
    <col min="3" max="4" width="25.81640625" customWidth="1"/>
  </cols>
  <sheetData>
    <row r="1" spans="1:4" hidden="1" x14ac:dyDescent="0.35">
      <c r="B1" t="s">
        <v>7</v>
      </c>
      <c r="C1" t="s">
        <v>10</v>
      </c>
      <c r="D1" t="s">
        <v>12</v>
      </c>
    </row>
    <row r="2" spans="1:4" hidden="1" x14ac:dyDescent="0.35">
      <c r="B2" t="s">
        <v>106</v>
      </c>
      <c r="C2" t="s">
        <v>107</v>
      </c>
      <c r="D2" t="s">
        <v>108</v>
      </c>
    </row>
    <row r="3" spans="1:4" ht="56.5" x14ac:dyDescent="0.35">
      <c r="A3" s="1" t="s">
        <v>109</v>
      </c>
      <c r="B3" s="1" t="s">
        <v>110</v>
      </c>
      <c r="C3" s="1" t="s">
        <v>111</v>
      </c>
      <c r="D3" s="1" t="s">
        <v>112</v>
      </c>
    </row>
    <row r="4" spans="1:4" x14ac:dyDescent="0.35">
      <c r="A4">
        <v>1</v>
      </c>
      <c r="B4">
        <v>37500</v>
      </c>
      <c r="C4" t="s">
        <v>115</v>
      </c>
      <c r="D4" s="4">
        <f>+'Reporte de Formatos'!AB8+'Reporte de Formatos'!Q8</f>
        <v>14654.51</v>
      </c>
    </row>
    <row r="5" spans="1:4" x14ac:dyDescent="0.35">
      <c r="A5">
        <f>1+A4</f>
        <v>2</v>
      </c>
      <c r="B5">
        <v>37500</v>
      </c>
      <c r="C5" t="s">
        <v>115</v>
      </c>
      <c r="D5" s="4">
        <f>+'Reporte de Formatos'!AB9+'Reporte de Formatos'!Q9</f>
        <v>6047</v>
      </c>
    </row>
    <row r="6" spans="1:4" x14ac:dyDescent="0.35">
      <c r="A6">
        <f t="shared" ref="A6:A14" si="0">1+A5</f>
        <v>3</v>
      </c>
      <c r="B6">
        <v>37501</v>
      </c>
      <c r="C6" t="s">
        <v>115</v>
      </c>
      <c r="D6" s="4">
        <f>+'Reporte de Formatos'!AB10+'Reporte de Formatos'!Q10</f>
        <v>25274</v>
      </c>
    </row>
    <row r="7" spans="1:4" x14ac:dyDescent="0.35">
      <c r="A7">
        <f t="shared" si="0"/>
        <v>4</v>
      </c>
      <c r="B7">
        <v>37502</v>
      </c>
      <c r="C7" t="s">
        <v>115</v>
      </c>
      <c r="D7" s="4">
        <f>+'Reporte de Formatos'!AB11+'Reporte de Formatos'!Q11</f>
        <v>16937.77</v>
      </c>
    </row>
    <row r="8" spans="1:4" x14ac:dyDescent="0.35">
      <c r="A8">
        <f t="shared" si="0"/>
        <v>5</v>
      </c>
      <c r="B8">
        <v>37503</v>
      </c>
      <c r="C8" t="s">
        <v>115</v>
      </c>
      <c r="D8" s="4">
        <f>+'Reporte de Formatos'!AB12+'Reporte de Formatos'!Q12</f>
        <v>7679</v>
      </c>
    </row>
    <row r="9" spans="1:4" x14ac:dyDescent="0.35">
      <c r="A9">
        <f t="shared" si="0"/>
        <v>6</v>
      </c>
      <c r="B9">
        <v>37504</v>
      </c>
      <c r="C9" t="s">
        <v>115</v>
      </c>
      <c r="D9" s="4">
        <f>+'Reporte de Formatos'!AB13+'Reporte de Formatos'!Q13</f>
        <v>48700</v>
      </c>
    </row>
    <row r="10" spans="1:4" x14ac:dyDescent="0.35">
      <c r="A10">
        <f t="shared" si="0"/>
        <v>7</v>
      </c>
      <c r="B10">
        <v>37505</v>
      </c>
      <c r="C10" t="s">
        <v>115</v>
      </c>
      <c r="D10" s="4">
        <f>+'Reporte de Formatos'!AB14+'Reporte de Formatos'!Q14</f>
        <v>12295.45</v>
      </c>
    </row>
    <row r="11" spans="1:4" x14ac:dyDescent="0.35">
      <c r="A11">
        <f t="shared" si="0"/>
        <v>8</v>
      </c>
      <c r="B11">
        <v>37506</v>
      </c>
      <c r="C11" t="s">
        <v>115</v>
      </c>
      <c r="D11" s="4">
        <f>+'Reporte de Formatos'!AB15+'Reporte de Formatos'!Q15</f>
        <v>12062.53</v>
      </c>
    </row>
    <row r="12" spans="1:4" x14ac:dyDescent="0.35">
      <c r="A12">
        <f t="shared" si="0"/>
        <v>9</v>
      </c>
      <c r="B12">
        <v>37507</v>
      </c>
      <c r="C12" t="s">
        <v>115</v>
      </c>
      <c r="D12" s="4">
        <f>+'Reporte de Formatos'!AB16+'Reporte de Formatos'!Q16</f>
        <v>27162.5</v>
      </c>
    </row>
    <row r="13" spans="1:4" x14ac:dyDescent="0.35">
      <c r="A13">
        <f t="shared" si="0"/>
        <v>10</v>
      </c>
      <c r="B13">
        <v>37508</v>
      </c>
      <c r="C13" t="s">
        <v>115</v>
      </c>
      <c r="D13" s="4">
        <f>+'Reporte de Formatos'!AB17+'Reporte de Formatos'!Q17</f>
        <v>4297.8599999999997</v>
      </c>
    </row>
    <row r="14" spans="1:4" x14ac:dyDescent="0.35">
      <c r="A14">
        <f t="shared" si="0"/>
        <v>11</v>
      </c>
      <c r="B14">
        <v>37509</v>
      </c>
      <c r="C14" t="s">
        <v>115</v>
      </c>
      <c r="D14" s="4">
        <f>+'Reporte de Formatos'!AB18+'Reporte de Formatos'!Q18</f>
        <v>9931.9599999999991</v>
      </c>
    </row>
    <row r="15" spans="1:4" x14ac:dyDescent="0.35">
      <c r="D15" s="4"/>
    </row>
    <row r="16" spans="1:4" x14ac:dyDescent="0.35">
      <c r="D16" s="4"/>
    </row>
    <row r="17" spans="4:4" x14ac:dyDescent="0.35">
      <c r="D17" s="4"/>
    </row>
    <row r="18" spans="4:4" x14ac:dyDescent="0.35">
      <c r="D18" s="4"/>
    </row>
    <row r="19" spans="4:4" x14ac:dyDescent="0.35">
      <c r="D19"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7"/>
  <sheetViews>
    <sheetView topLeftCell="A3" workbookViewId="0">
      <selection activeCell="A4" sqref="A4:B14"/>
    </sheetView>
  </sheetViews>
  <sheetFormatPr baseColWidth="10" defaultColWidth="8.7265625" defaultRowHeight="14.5" x14ac:dyDescent="0.35"/>
  <cols>
    <col min="1" max="1" width="3.36328125" bestFit="1" customWidth="1"/>
    <col min="2" max="2" width="80.26953125" style="3" customWidth="1"/>
  </cols>
  <sheetData>
    <row r="1" spans="1:2" hidden="1" x14ac:dyDescent="0.35">
      <c r="B1" s="3" t="s">
        <v>14</v>
      </c>
    </row>
    <row r="2" spans="1:2" hidden="1" x14ac:dyDescent="0.35">
      <c r="B2" s="3" t="s">
        <v>113</v>
      </c>
    </row>
    <row r="3" spans="1:2" x14ac:dyDescent="0.35">
      <c r="A3" s="1" t="s">
        <v>109</v>
      </c>
      <c r="B3" s="1" t="s">
        <v>114</v>
      </c>
    </row>
    <row r="4" spans="1:2" x14ac:dyDescent="0.35">
      <c r="A4">
        <v>1</v>
      </c>
      <c r="B4" s="9" t="s">
        <v>147</v>
      </c>
    </row>
    <row r="5" spans="1:2" x14ac:dyDescent="0.35">
      <c r="A5">
        <f t="shared" ref="A5:A14" si="0">+A4+1</f>
        <v>2</v>
      </c>
      <c r="B5" s="9" t="s">
        <v>164</v>
      </c>
    </row>
    <row r="6" spans="1:2" x14ac:dyDescent="0.35">
      <c r="A6">
        <f t="shared" si="0"/>
        <v>3</v>
      </c>
      <c r="B6" s="14" t="s">
        <v>165</v>
      </c>
    </row>
    <row r="7" spans="1:2" x14ac:dyDescent="0.35">
      <c r="A7">
        <f t="shared" si="0"/>
        <v>4</v>
      </c>
      <c r="B7" s="16" t="s">
        <v>169</v>
      </c>
    </row>
    <row r="8" spans="1:2" x14ac:dyDescent="0.35">
      <c r="A8">
        <f t="shared" si="0"/>
        <v>5</v>
      </c>
      <c r="B8" s="16" t="s">
        <v>172</v>
      </c>
    </row>
    <row r="9" spans="1:2" x14ac:dyDescent="0.35">
      <c r="A9">
        <f t="shared" si="0"/>
        <v>6</v>
      </c>
      <c r="B9" s="9" t="s">
        <v>176</v>
      </c>
    </row>
    <row r="10" spans="1:2" x14ac:dyDescent="0.35">
      <c r="A10">
        <f t="shared" si="0"/>
        <v>7</v>
      </c>
      <c r="B10" s="9" t="s">
        <v>184</v>
      </c>
    </row>
    <row r="11" spans="1:2" x14ac:dyDescent="0.35">
      <c r="A11">
        <f t="shared" si="0"/>
        <v>8</v>
      </c>
      <c r="B11" s="16" t="s">
        <v>188</v>
      </c>
    </row>
    <row r="12" spans="1:2" x14ac:dyDescent="0.35">
      <c r="A12">
        <f t="shared" si="0"/>
        <v>9</v>
      </c>
      <c r="B12" s="8" t="s">
        <v>196</v>
      </c>
    </row>
    <row r="13" spans="1:2" x14ac:dyDescent="0.35">
      <c r="A13">
        <f t="shared" si="0"/>
        <v>10</v>
      </c>
      <c r="B13" s="16" t="s">
        <v>200</v>
      </c>
    </row>
    <row r="14" spans="1:2" x14ac:dyDescent="0.35">
      <c r="A14">
        <f t="shared" si="0"/>
        <v>11</v>
      </c>
      <c r="B14" s="15" t="s">
        <v>201</v>
      </c>
    </row>
    <row r="15" spans="1:2" x14ac:dyDescent="0.35">
      <c r="B15" s="16"/>
    </row>
    <row r="16" spans="1:2" x14ac:dyDescent="0.35">
      <c r="B16" s="16"/>
    </row>
    <row r="17" spans="2:2" x14ac:dyDescent="0.35">
      <c r="B17" s="16"/>
    </row>
  </sheetData>
  <hyperlinks>
    <hyperlink ref="B7" r:id="rId1" xr:uid="{BC8982C9-7F5F-42A4-B1CC-EE240249F410}"/>
    <hyperlink ref="B9" r:id="rId2" xr:uid="{11EB2B59-EB54-45F8-92C7-94D38F56FE2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2024-03-21T16:49:34Z</dcterms:created>
  <dcterms:modified xsi:type="dcterms:W3CDTF">2025-11-10T17:24:30Z</dcterms:modified>
</cp:coreProperties>
</file>